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6608" windowHeight="9432"/>
  </bookViews>
  <sheets>
    <sheet name="สรุป68" sheetId="9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9" l="1"/>
  <c r="E7" i="9"/>
  <c r="D7" i="9"/>
  <c r="D10" i="9"/>
  <c r="E12" i="9" l="1"/>
  <c r="G10" i="9" s="1"/>
  <c r="G7" i="9"/>
  <c r="G12" i="9" s="1"/>
  <c r="D12" i="9"/>
  <c r="F10" i="9" s="1"/>
  <c r="F7" i="9" l="1"/>
  <c r="F12" i="9" s="1"/>
</calcChain>
</file>

<file path=xl/comments1.xml><?xml version="1.0" encoding="utf-8"?>
<comments xmlns="http://schemas.openxmlformats.org/spreadsheetml/2006/main">
  <authors>
    <author>Lenovo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<sst xmlns="http://schemas.openxmlformats.org/spreadsheetml/2006/main" count="31" uniqueCount="27">
  <si>
    <t>ที่</t>
  </si>
  <si>
    <t>รายการ</t>
  </si>
  <si>
    <t>วิธีการจัดซื้อจัดจ้าง</t>
  </si>
  <si>
    <t>จำนวนเงิน</t>
  </si>
  <si>
    <t>จำนวน</t>
  </si>
  <si>
    <t>โครงการ</t>
  </si>
  <si>
    <t>ร้อยละของ</t>
  </si>
  <si>
    <t>ตามสัญญา(บาท)</t>
  </si>
  <si>
    <t>จำแนกตามวิธีจัดซื้อ</t>
  </si>
  <si>
    <t>จัดจ้าง</t>
  </si>
  <si>
    <t>ร้อยละของจำนวน</t>
  </si>
  <si>
    <t>งบประมาณ</t>
  </si>
  <si>
    <t>จำแนกตามวิธี</t>
  </si>
  <si>
    <t>จัดซื้อจัดจ้าง</t>
  </si>
  <si>
    <t>การจัดซื้อจัดจ้าง</t>
  </si>
  <si>
    <t>การจัดซื้อจัดจ้างที่ปรึกษา</t>
  </si>
  <si>
    <t>วิธีเฉพาะเจาะจง (วงเงินไม่เกิน 5 แสน)</t>
  </si>
  <si>
    <t>วิธีเฉพาะเจาะจง (วงเงินเกิน 5 แสน)</t>
  </si>
  <si>
    <t>วิธีคัดเลือก</t>
  </si>
  <si>
    <t>วิธี e-bidding</t>
  </si>
  <si>
    <t>จ้างที่ปรึกษา</t>
  </si>
  <si>
    <t>รวม</t>
  </si>
  <si>
    <t>ลงชื่อ...........................................</t>
  </si>
  <si>
    <t xml:space="preserve">     (นางสาวสุกัญญา  โถตันคำ)</t>
  </si>
  <si>
    <t>ผู้อำนวยการกองคลัง</t>
  </si>
  <si>
    <t xml:space="preserve">การวิเคราะห์การจัดซื้อจัดจ้างในปีงบประมาณ พ.ศ. 2568 </t>
  </si>
  <si>
    <t>ณ วันที่  30  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</si>
</sst>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3" fillId="0" borderId="1" xfId="1" applyFont="1" applyBorder="1"/>
    <xf numFmtId="43" fontId="3" fillId="0" borderId="4" xfId="0" applyNumberFormat="1" applyFont="1" applyBorder="1"/>
    <xf numFmtId="2" fontId="3" fillId="0" borderId="1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3" fillId="0" borderId="4" xfId="0" applyNumberFormat="1" applyFont="1" applyBorder="1"/>
    <xf numFmtId="43" fontId="3" fillId="0" borderId="1" xfId="1" applyFont="1" applyBorder="1" applyAlignment="1">
      <alignment horizontal="center"/>
    </xf>
    <xf numFmtId="187" fontId="3" fillId="0" borderId="1" xfId="1" applyNumberFormat="1" applyFont="1" applyBorder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>
                <a:latin typeface="TH SarabunPSK" pitchFamily="34" charset="-34"/>
                <a:cs typeface="TH SarabunPSK" pitchFamily="34" charset="-34"/>
              </a:rPr>
              <a:t>การวิเคราะห์การจัดซื้อจัดจ้างในปีงบประมาณ พ.ศ.2568</a:t>
            </a:r>
          </a:p>
        </c:rich>
      </c:tx>
      <c:layout>
        <c:manualLayout>
          <c:xMode val="edge"/>
          <c:yMode val="edge"/>
          <c:x val="0.22648595320709991"/>
          <c:y val="2.13903743315508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สรุป68!$C$7:$C$11</c:f>
              <c:strCache>
                <c:ptCount val="5"/>
                <c:pt idx="0">
                  <c:v>วิธีเฉพาะเจาะจง (วงเงินไม่เกิน 5 แสน)</c:v>
                </c:pt>
                <c:pt idx="1">
                  <c:v>วิธีเฉพาะเจาะจง (วงเงินเกิน 5 แสน)</c:v>
                </c:pt>
                <c:pt idx="2">
                  <c:v>วิธีคัดเลือก</c:v>
                </c:pt>
                <c:pt idx="3">
                  <c:v>วิธี e-bidding</c:v>
                </c:pt>
                <c:pt idx="4">
                  <c:v>จ้างที่ปรึกษา</c:v>
                </c:pt>
              </c:strCache>
            </c:strRef>
          </c:cat>
          <c:val>
            <c:numRef>
              <c:f>สรุป68!$D$7:$D$11</c:f>
              <c:numCache>
                <c:formatCode>_(* #,##0.00_);_(* \(#,##0.00\);_(* "-"??_);_(@_)</c:formatCode>
                <c:ptCount val="5"/>
                <c:pt idx="0" formatCode="General">
                  <c:v>433</c:v>
                </c:pt>
                <c:pt idx="1">
                  <c:v>0</c:v>
                </c:pt>
                <c:pt idx="2">
                  <c:v>0</c:v>
                </c:pt>
                <c:pt idx="3" formatCode="_-* #,##0_-;\-* #,##0_-;_-* &quot;-&quot;??_-;_-@_-">
                  <c:v>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D9-460D-BEF0-4AF336C321E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สรุป68!$C$7:$C$11</c:f>
              <c:strCache>
                <c:ptCount val="5"/>
                <c:pt idx="0">
                  <c:v>วิธีเฉพาะเจาะจง (วงเงินไม่เกิน 5 แสน)</c:v>
                </c:pt>
                <c:pt idx="1">
                  <c:v>วิธีเฉพาะเจาะจง (วงเงินเกิน 5 แสน)</c:v>
                </c:pt>
                <c:pt idx="2">
                  <c:v>วิธีคัดเลือก</c:v>
                </c:pt>
                <c:pt idx="3">
                  <c:v>วิธี e-bidding</c:v>
                </c:pt>
                <c:pt idx="4">
                  <c:v>จ้างที่ปรึกษา</c:v>
                </c:pt>
              </c:strCache>
            </c:strRef>
          </c:cat>
          <c:val>
            <c:numRef>
              <c:f>สรุป68!$E$7:$E$11</c:f>
              <c:numCache>
                <c:formatCode>_(* #,##0.00_);_(* \(#,##0.00\);_(* "-"??_);_(@_)</c:formatCode>
                <c:ptCount val="5"/>
                <c:pt idx="0">
                  <c:v>17616916.57</c:v>
                </c:pt>
                <c:pt idx="1">
                  <c:v>0</c:v>
                </c:pt>
                <c:pt idx="2">
                  <c:v>0</c:v>
                </c:pt>
                <c:pt idx="3">
                  <c:v>1769000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D9-460D-BEF0-4AF336C321E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สรุป68!$C$7:$C$11</c:f>
              <c:strCache>
                <c:ptCount val="5"/>
                <c:pt idx="0">
                  <c:v>วิธีเฉพาะเจาะจง (วงเงินไม่เกิน 5 แสน)</c:v>
                </c:pt>
                <c:pt idx="1">
                  <c:v>วิธีเฉพาะเจาะจง (วงเงินเกิน 5 แสน)</c:v>
                </c:pt>
                <c:pt idx="2">
                  <c:v>วิธีคัดเลือก</c:v>
                </c:pt>
                <c:pt idx="3">
                  <c:v>วิธี e-bidding</c:v>
                </c:pt>
                <c:pt idx="4">
                  <c:v>จ้างที่ปรึกษา</c:v>
                </c:pt>
              </c:strCache>
            </c:strRef>
          </c:cat>
          <c:val>
            <c:numRef>
              <c:f>สรุป68!$F$7:$F$11</c:f>
              <c:numCache>
                <c:formatCode>_(* #,##0.00_);_(* \(#,##0.00\);_(* "-"??_);_(@_)</c:formatCode>
                <c:ptCount val="5"/>
                <c:pt idx="0" formatCode="0.00">
                  <c:v>99.540229885057471</c:v>
                </c:pt>
                <c:pt idx="1">
                  <c:v>0</c:v>
                </c:pt>
                <c:pt idx="2">
                  <c:v>0</c:v>
                </c:pt>
                <c:pt idx="3" formatCode="0.00">
                  <c:v>0.45977011494252873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4D9-460D-BEF0-4AF336C321E3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สรุป68!$C$7:$C$11</c:f>
              <c:strCache>
                <c:ptCount val="5"/>
                <c:pt idx="0">
                  <c:v>วิธีเฉพาะเจาะจง (วงเงินไม่เกิน 5 แสน)</c:v>
                </c:pt>
                <c:pt idx="1">
                  <c:v>วิธีเฉพาะเจาะจง (วงเงินเกิน 5 แสน)</c:v>
                </c:pt>
                <c:pt idx="2">
                  <c:v>วิธีคัดเลือก</c:v>
                </c:pt>
                <c:pt idx="3">
                  <c:v>วิธี e-bidding</c:v>
                </c:pt>
                <c:pt idx="4">
                  <c:v>จ้างที่ปรึกษา</c:v>
                </c:pt>
              </c:strCache>
            </c:strRef>
          </c:cat>
          <c:val>
            <c:numRef>
              <c:f>สรุป68!$G$7:$G$11</c:f>
              <c:numCache>
                <c:formatCode>General</c:formatCode>
                <c:ptCount val="5"/>
                <c:pt idx="0" formatCode="0.00">
                  <c:v>90.874818873730462</c:v>
                </c:pt>
                <c:pt idx="1">
                  <c:v>0</c:v>
                </c:pt>
                <c:pt idx="2">
                  <c:v>0</c:v>
                </c:pt>
                <c:pt idx="3" formatCode="0.00">
                  <c:v>9.1251811262695437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4D9-460D-BEF0-4AF336C32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1476375</xdr:colOff>
      <xdr:row>14</xdr:row>
      <xdr:rowOff>99060</xdr:rowOff>
    </xdr:from>
    <xdr:to>
      <xdr:col>5</xdr:col>
      <xdr:colOff>1190625</xdr:colOff>
      <xdr:row>33</xdr:row>
      <xdr:rowOff>57150</xdr:rowOff>
    </xdr:to>
    <xdr:graphicFrame macro="">
      <xdr:nvGraphicFramePr>
        <xdr:cNvPr id="2" name="แผนภูมิ 1">
          <a:extLst>
            <a:ext uri="{FF2B5EF4-FFF2-40B4-BE49-F238E27FC236}">
              <a16:creationId xmlns="" xmlns:a16="http://schemas.microsoft.com/office/drawing/2014/main" id="{DD6041E3-6D6A-208C-130C-49B49A425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0"/>
  <sheetViews>
    <sheetView tabSelected="1" view="pageBreakPreview" zoomScale="60" zoomScaleNormal="100" workbookViewId="0">
      <selection activeCell="C38" sqref="C38:D38"/>
    </sheetView>
  </sheetViews>
  <sheetFormatPr defaultRowHeight="13.8" x14ac:dyDescent="0.25"/>
  <cols>
    <col min="1" max="1" width="14.5" customWidth="1"/>
    <col min="2" max="2" width="32.5" customWidth="1"/>
    <col min="3" max="3" width="38.59765625" customWidth="1"/>
    <col min="4" max="4" width="17.69921875" customWidth="1"/>
    <col min="5" max="5" width="23.3984375" customWidth="1"/>
    <col min="6" max="6" width="23.5" customWidth="1"/>
    <col min="7" max="7" width="22.69921875" customWidth="1"/>
  </cols>
  <sheetData>
    <row r="1" spans="1:7" ht="27" x14ac:dyDescent="0.75">
      <c r="A1" s="20" t="s">
        <v>25</v>
      </c>
      <c r="B1" s="20"/>
      <c r="C1" s="20"/>
      <c r="D1" s="20"/>
      <c r="E1" s="20"/>
      <c r="F1" s="20"/>
      <c r="G1" s="20"/>
    </row>
    <row r="2" spans="1:7" ht="27" x14ac:dyDescent="0.75">
      <c r="A2" s="20" t="s">
        <v>26</v>
      </c>
      <c r="B2" s="20"/>
      <c r="C2" s="20"/>
      <c r="D2" s="20"/>
      <c r="E2" s="20"/>
      <c r="F2" s="20"/>
      <c r="G2" s="20"/>
    </row>
    <row r="3" spans="1:7" ht="24.6" x14ac:dyDescent="0.7">
      <c r="A3" s="21" t="s">
        <v>0</v>
      </c>
      <c r="B3" s="21" t="s">
        <v>1</v>
      </c>
      <c r="C3" s="21" t="s">
        <v>2</v>
      </c>
      <c r="D3" s="8" t="s">
        <v>4</v>
      </c>
      <c r="E3" s="8" t="s">
        <v>3</v>
      </c>
      <c r="F3" s="8" t="s">
        <v>6</v>
      </c>
      <c r="G3" s="8" t="s">
        <v>10</v>
      </c>
    </row>
    <row r="4" spans="1:7" ht="24.6" x14ac:dyDescent="0.7">
      <c r="A4" s="22"/>
      <c r="B4" s="22"/>
      <c r="C4" s="22"/>
      <c r="D4" s="9" t="s">
        <v>5</v>
      </c>
      <c r="E4" s="9" t="s">
        <v>7</v>
      </c>
      <c r="F4" s="9" t="s">
        <v>5</v>
      </c>
      <c r="G4" s="9" t="s">
        <v>11</v>
      </c>
    </row>
    <row r="5" spans="1:7" ht="24.6" x14ac:dyDescent="0.7">
      <c r="A5" s="22"/>
      <c r="B5" s="22"/>
      <c r="C5" s="22"/>
      <c r="D5" s="9"/>
      <c r="E5" s="9"/>
      <c r="F5" s="9" t="s">
        <v>8</v>
      </c>
      <c r="G5" s="9" t="s">
        <v>12</v>
      </c>
    </row>
    <row r="6" spans="1:7" ht="24.6" x14ac:dyDescent="0.7">
      <c r="A6" s="23"/>
      <c r="B6" s="23"/>
      <c r="C6" s="23"/>
      <c r="D6" s="10"/>
      <c r="E6" s="10"/>
      <c r="F6" s="10" t="s">
        <v>9</v>
      </c>
      <c r="G6" s="10" t="s">
        <v>13</v>
      </c>
    </row>
    <row r="7" spans="1:7" ht="24.6" x14ac:dyDescent="0.7">
      <c r="A7" s="7">
        <v>1</v>
      </c>
      <c r="B7" s="6" t="s">
        <v>14</v>
      </c>
      <c r="C7" s="3" t="s">
        <v>16</v>
      </c>
      <c r="D7" s="7">
        <f>90+92+126+125</f>
        <v>433</v>
      </c>
      <c r="E7" s="11">
        <f>6878848.1+1189495.28+8339647.79+1208925.4</f>
        <v>17616916.57</v>
      </c>
      <c r="F7" s="13">
        <f>D7*100/D12</f>
        <v>99.540229885057471</v>
      </c>
      <c r="G7" s="14">
        <f>E7*100/E12</f>
        <v>90.874818873730462</v>
      </c>
    </row>
    <row r="8" spans="1:7" ht="24.6" x14ac:dyDescent="0.7">
      <c r="A8" s="7">
        <v>2</v>
      </c>
      <c r="B8" s="6" t="s">
        <v>14</v>
      </c>
      <c r="C8" s="3" t="s">
        <v>17</v>
      </c>
      <c r="D8" s="17">
        <v>0</v>
      </c>
      <c r="E8" s="11">
        <v>0</v>
      </c>
      <c r="F8" s="11">
        <v>0</v>
      </c>
      <c r="G8" s="4">
        <v>0</v>
      </c>
    </row>
    <row r="9" spans="1:7" ht="24.6" x14ac:dyDescent="0.7">
      <c r="A9" s="7">
        <v>3</v>
      </c>
      <c r="B9" s="6" t="s">
        <v>14</v>
      </c>
      <c r="C9" s="3" t="s">
        <v>18</v>
      </c>
      <c r="D9" s="17">
        <v>0</v>
      </c>
      <c r="E9" s="11">
        <v>0</v>
      </c>
      <c r="F9" s="11">
        <v>0</v>
      </c>
      <c r="G9" s="4">
        <v>0</v>
      </c>
    </row>
    <row r="10" spans="1:7" ht="24.6" x14ac:dyDescent="0.7">
      <c r="A10" s="7">
        <v>4</v>
      </c>
      <c r="B10" s="6" t="s">
        <v>14</v>
      </c>
      <c r="C10" s="3" t="s">
        <v>19</v>
      </c>
      <c r="D10" s="18">
        <f>1+1</f>
        <v>2</v>
      </c>
      <c r="E10" s="11">
        <f>849000+920000</f>
        <v>1769000</v>
      </c>
      <c r="F10" s="13">
        <f>D10*100/D12</f>
        <v>0.45977011494252873</v>
      </c>
      <c r="G10" s="14">
        <f>E10*100/E12</f>
        <v>9.1251811262695437</v>
      </c>
    </row>
    <row r="11" spans="1:7" ht="24.6" x14ac:dyDescent="0.7">
      <c r="A11" s="2">
        <v>5</v>
      </c>
      <c r="B11" s="5" t="s">
        <v>15</v>
      </c>
      <c r="C11" s="1" t="s">
        <v>20</v>
      </c>
      <c r="D11" s="17">
        <v>0</v>
      </c>
      <c r="E11" s="11">
        <v>0</v>
      </c>
      <c r="F11" s="11">
        <v>0</v>
      </c>
      <c r="G11" s="4">
        <v>0</v>
      </c>
    </row>
    <row r="12" spans="1:7" ht="24.6" x14ac:dyDescent="0.7">
      <c r="A12" s="24" t="s">
        <v>21</v>
      </c>
      <c r="B12" s="25"/>
      <c r="C12" s="25"/>
      <c r="D12" s="2">
        <f>SUM(D7:D11)</f>
        <v>435</v>
      </c>
      <c r="E12" s="12">
        <f>SUM(E7:E11)</f>
        <v>19385916.57</v>
      </c>
      <c r="F12" s="16">
        <f>SUM(F7:F11)</f>
        <v>100</v>
      </c>
      <c r="G12" s="15">
        <f>SUM(G7:G10)</f>
        <v>100</v>
      </c>
    </row>
    <row r="13" spans="1:7" ht="24.6" x14ac:dyDescent="0.7">
      <c r="A13" s="1"/>
      <c r="B13" s="1"/>
      <c r="C13" s="1"/>
      <c r="D13" s="1"/>
      <c r="E13" s="1"/>
      <c r="F13" s="1"/>
      <c r="G13" s="1"/>
    </row>
    <row r="14" spans="1:7" ht="24.6" x14ac:dyDescent="0.7">
      <c r="A14" s="1"/>
      <c r="B14" s="1"/>
      <c r="C14" s="1"/>
      <c r="D14" s="1"/>
      <c r="E14" s="1"/>
      <c r="F14" s="1"/>
      <c r="G14" s="1"/>
    </row>
    <row r="15" spans="1:7" ht="24.6" x14ac:dyDescent="0.7">
      <c r="A15" s="1"/>
      <c r="B15" s="1"/>
      <c r="C15" s="1"/>
      <c r="D15" s="1"/>
      <c r="E15" s="1"/>
      <c r="F15" s="1"/>
      <c r="G15" s="1"/>
    </row>
    <row r="16" spans="1:7" ht="24.6" x14ac:dyDescent="0.7">
      <c r="A16" s="1"/>
      <c r="B16" s="1"/>
      <c r="C16" s="1"/>
      <c r="E16" s="1"/>
      <c r="F16" s="1"/>
      <c r="G16" s="1"/>
    </row>
    <row r="38" spans="3:4" ht="24.6" x14ac:dyDescent="0.7">
      <c r="C38" s="19" t="s">
        <v>22</v>
      </c>
      <c r="D38" s="19"/>
    </row>
    <row r="39" spans="3:4" ht="24.6" x14ac:dyDescent="0.7">
      <c r="C39" s="19" t="s">
        <v>23</v>
      </c>
      <c r="D39" s="19"/>
    </row>
    <row r="40" spans="3:4" ht="24.6" x14ac:dyDescent="0.7">
      <c r="C40" s="19" t="s">
        <v>24</v>
      </c>
      <c r="D40" s="19"/>
    </row>
  </sheetData>
  <mergeCells count="9">
    <mergeCell ref="C38:D38"/>
    <mergeCell ref="C39:D39"/>
    <mergeCell ref="C40:D40"/>
    <mergeCell ref="A1:G1"/>
    <mergeCell ref="A2:G2"/>
    <mergeCell ref="A3:A6"/>
    <mergeCell ref="B3:B6"/>
    <mergeCell ref="C3:C6"/>
    <mergeCell ref="A12:C12"/>
  </mergeCells>
  <pageMargins left="0.65" right="0.27559055118110237" top="0.59055118110236227" bottom="0.59" header="0.31496062992125984" footer="0.31496062992125984"/>
  <pageSetup scale="6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สรุป68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2026-06-11T03:41:51Z</cp:lastPrinted>
  <dcterms:created xsi:type="dcterms:W3CDTF">2026-05-25T07:43:40Z</dcterms:created>
  <dcterms:modified xsi:type="dcterms:W3CDTF">2026-06-11T03:43:40Z</dcterms:modified>
</cp:coreProperties>
</file>